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nbdy\Downloads\"/>
    </mc:Choice>
  </mc:AlternateContent>
  <xr:revisionPtr revIDLastSave="0" documentId="13_ncr:1_{BE7F2857-206E-4018-A385-5671B5E4C963}" xr6:coauthVersionLast="41" xr6:coauthVersionMax="41" xr10:uidLastSave="{00000000-0000-0000-0000-000000000000}"/>
  <bookViews>
    <workbookView xWindow="15555" yWindow="5910" windowWidth="35025" windowHeight="15945" xr2:uid="{00000000-000D-0000-FFFF-FFFF00000000}"/>
  </bookViews>
  <sheets>
    <sheet name="Dashboard" sheetId="1" r:id="rId1"/>
    <sheet name="Planner" sheetId="2" r:id="rId2"/>
    <sheet name="Kontakty" sheetId="3" r:id="rId3"/>
    <sheet name="Instrukcja" sheetId="4" r:id="rId4"/>
    <sheet name="Listy" sheetId="5" r:id="rId5"/>
  </sheets>
  <calcPr calcId="191029"/>
</workbook>
</file>

<file path=xl/calcChain.xml><?xml version="1.0" encoding="utf-8"?>
<calcChain xmlns="http://schemas.openxmlformats.org/spreadsheetml/2006/main">
  <c r="F37" i="2" l="1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17" i="1"/>
  <c r="F16" i="1"/>
  <c r="F15" i="1"/>
  <c r="F14" i="1"/>
  <c r="F10" i="1"/>
  <c r="D10" i="1"/>
  <c r="F7" i="1"/>
  <c r="D7" i="1"/>
</calcChain>
</file>

<file path=xl/sharedStrings.xml><?xml version="1.0" encoding="utf-8"?>
<sst xmlns="http://schemas.openxmlformats.org/spreadsheetml/2006/main" count="265" uniqueCount="154">
  <si>
    <t>PLANNER ORGANIZATORA STUDNIÓWKI</t>
  </si>
  <si>
    <t>Studniowki.com | Planuj. Inspiruj. Zachwycaj.</t>
  </si>
  <si>
    <t>Szkoła</t>
  </si>
  <si>
    <t>PODSUMOWANIE ORGANIZACJI</t>
  </si>
  <si>
    <t>Miasto</t>
  </si>
  <si>
    <t>POSTĘP</t>
  </si>
  <si>
    <t>KRYTYCZNE OTWARTE</t>
  </si>
  <si>
    <t>Data studniówki</t>
  </si>
  <si>
    <t>Liczba uczniów</t>
  </si>
  <si>
    <t>Miejsce / sala</t>
  </si>
  <si>
    <t>DNI DO STUDNIÓWKI</t>
  </si>
  <si>
    <t>NAJBLIŻSZY TERMIN</t>
  </si>
  <si>
    <t>Koordynator</t>
  </si>
  <si>
    <t>NARZĘDZIA ONLINE</t>
  </si>
  <si>
    <t>STATUS ZADAŃ</t>
  </si>
  <si>
    <t>Kalkulator budżetu</t>
  </si>
  <si>
    <t>https://studniowki.com/dla-organizatorow/kalkulator-budzetu-studniowki/</t>
  </si>
  <si>
    <t>Do zrobienia</t>
  </si>
  <si>
    <t>Generator harmonogramu</t>
  </si>
  <si>
    <t>https://studniowki.com/dla-organizatorow/harmonogram-studniowki/</t>
  </si>
  <si>
    <t>W toku</t>
  </si>
  <si>
    <t>Checklista wyboru sali</t>
  </si>
  <si>
    <t>https://studniowki.com/dla-organizatorow/checklista-wyboru-sali-na-studniowke/</t>
  </si>
  <si>
    <t>Zrobione</t>
  </si>
  <si>
    <t>Wstrzymane</t>
  </si>
  <si>
    <t>Jak zacząć? Uzupełnij dane powyżej, przejdź do zakładki Planner i zmieniaj statusy zadań. Terminy wyliczą się automatycznie od daty studniówki.</t>
  </si>
  <si>
    <t>PLANNER - ETAPY I TERMINY</t>
  </si>
  <si>
    <t>Termin w kolumnie F liczy się automatycznie od daty wpisanej w Dashboard!B7. Pierwsze zadania startują maksymalnie 120 dni przed studniówką - tak, aby organizacja zaczynała się po rozpoczęciu roku szkolnego. Zmieniaj status i wpisuj osobę odpowiedzialną.</t>
  </si>
  <si>
    <t>Etap</t>
  </si>
  <si>
    <t>Dni przed</t>
  </si>
  <si>
    <t>Zadanie</t>
  </si>
  <si>
    <t>Opis</t>
  </si>
  <si>
    <t>Priorytet</t>
  </si>
  <si>
    <t>Termin</t>
  </si>
  <si>
    <t>Status</t>
  </si>
  <si>
    <t>Odpowiedzialny</t>
  </si>
  <si>
    <t>Notatki</t>
  </si>
  <si>
    <t>1. Fundamenty organizacji</t>
  </si>
  <si>
    <t>Komitet i odpowiedzialności</t>
  </si>
  <si>
    <t>Ustalcie kto odpowiada za salę, finanse, uczestników i kontakt z usługodawcami.</t>
  </si>
  <si>
    <t>Krytyczny</t>
  </si>
  <si>
    <t>Wybór miejsca</t>
  </si>
  <si>
    <t>Termin, pojemność, parkiet, warunki umowy i logistyka.</t>
  </si>
  <si>
    <t>Budżet i składka</t>
  </si>
  <si>
    <t>Ustalcie orientacyjny koszt na ucznia i rezerwę bezpieczeństwa.</t>
  </si>
  <si>
    <t>Wstępna liczba uczestników</t>
  </si>
  <si>
    <t>Oszacujcie liczbę uczniów i osób towarzyszących.</t>
  </si>
  <si>
    <t>Ważny</t>
  </si>
  <si>
    <t>2. Główne usługi</t>
  </si>
  <si>
    <t>DJ / prowadzenie / technika</t>
  </si>
  <si>
    <t>Zakres usługi, nagłośnienie, światło i godziny montażu.</t>
  </si>
  <si>
    <t>Fotograf</t>
  </si>
  <si>
    <t>Zakres reportażu i zdjęcia klasowe przed imprezą.</t>
  </si>
  <si>
    <t>Film / video</t>
  </si>
  <si>
    <t>Film, rolki, dron i kluczowe momenty.</t>
  </si>
  <si>
    <t>Motyw i atrakcje</t>
  </si>
  <si>
    <t>Dekoracje, ścianki, efekty specjalne i dodatkowe punkty programu.</t>
  </si>
  <si>
    <t>3. Uczestnicy i program</t>
  </si>
  <si>
    <t>Lista uczestników</t>
  </si>
  <si>
    <t>Uczniowie, osoby towarzyszące, klasy i kontakty.</t>
  </si>
  <si>
    <t>Alergie i diety</t>
  </si>
  <si>
    <t>Zbierzcie listę dla sali i sposób oznaczania posiłków.</t>
  </si>
  <si>
    <t>Polonez</t>
  </si>
  <si>
    <t>Ustalcie liczbę układów, kolejność klas i łączny czas.</t>
  </si>
  <si>
    <t>Przemówienia</t>
  </si>
  <si>
    <t>Ustalcie kto przemawia i maksymalny czas części oficjalnej.</t>
  </si>
  <si>
    <t>Standard</t>
  </si>
  <si>
    <t>4. Logistyka</t>
  </si>
  <si>
    <t>Transport</t>
  </si>
  <si>
    <t>Autokary, parking, odbiór uczestników i powroty.</t>
  </si>
  <si>
    <t>Układ sali</t>
  </si>
  <si>
    <t>Stoły, parkiet, DJ, foto, wejście i strefy dodatkowe.</t>
  </si>
  <si>
    <t>Godziny wejścia ekip</t>
  </si>
  <si>
    <t>Technika, DJ, foto, video i dekoratorzy.</t>
  </si>
  <si>
    <t>Dostęp foto/video 1,5-2 h wcześniej</t>
  </si>
  <si>
    <t>Zdjęcia w parach i grupowe odbywają się przed oficjalnym rozpoczęciem.</t>
  </si>
  <si>
    <t>5. Finalizacja ustaleń</t>
  </si>
  <si>
    <t>Finalna liczba uczestników</t>
  </si>
  <si>
    <t>Uczniowie, osoby towarzyszące, nauczyciele i ekipa.</t>
  </si>
  <si>
    <t>Pełny harmonogram wieczoru</t>
  </si>
  <si>
    <t>Zdjęcia, przemówienia, polonez, posiłki, atrakcje i koniec imprezy.</t>
  </si>
  <si>
    <t>Muzyka</t>
  </si>
  <si>
    <t>Must play, blacklist i ważne dedykacje przekazane DJ-owi.</t>
  </si>
  <si>
    <t>Rozliczenia</t>
  </si>
  <si>
    <t>Kwoty, terminy i osoby odpowiedzialne za płatności.</t>
  </si>
  <si>
    <t>6. Briefy i potwierdzenia</t>
  </si>
  <si>
    <t>Brief DJ</t>
  </si>
  <si>
    <t>Program, muzyka, atrakcje, dedykacje i momenty specjalne.</t>
  </si>
  <si>
    <t>Brief foto</t>
  </si>
  <si>
    <t>Klasy, ważne osoby, zdjęcia grupowe i harmonogram.</t>
  </si>
  <si>
    <t>Brief video</t>
  </si>
  <si>
    <t>Polonez, przemówienia, wywiady, rolki, storytelling i dron.</t>
  </si>
  <si>
    <t>Gastronomia</t>
  </si>
  <si>
    <t>Finalne menu, diety i orientacyjne przerwy gastronomiczne.</t>
  </si>
  <si>
    <t>7. Ostatni tydzień</t>
  </si>
  <si>
    <t>Potwierdzenie ekip</t>
  </si>
  <si>
    <t>Każdy usługodawca zna adres, wejście techniczne i osobę kontaktową.</t>
  </si>
  <si>
    <t>Finalna lista kontaktów</t>
  </si>
  <si>
    <t>Sala, DJ, foto, video, transport, komitet i opiekunowie.</t>
  </si>
  <si>
    <t>Plan zdjęć klasowych</t>
  </si>
  <si>
    <t>Klasy rozpisane przed oficjalnym rozpoczęciem studniówki.</t>
  </si>
  <si>
    <t>Podział zadań na dzień imprezy</t>
  </si>
  <si>
    <t>Kto kontaktuje się z salą, ekipami i uczniami.</t>
  </si>
  <si>
    <t>8. Dzień przed / dzień imprezy</t>
  </si>
  <si>
    <t>Finalny harmonogram</t>
  </si>
  <si>
    <t>Jedna aktualna wersja wysłana do kluczowych osób.</t>
  </si>
  <si>
    <t>Płatności</t>
  </si>
  <si>
    <t>Sprawdźcie co zostało opłacone i co wymaga rozliczenia.</t>
  </si>
  <si>
    <t>Start zdjęć</t>
  </si>
  <si>
    <t>Klasy wiedzą kiedy mają pojawić się na miejscu.</t>
  </si>
  <si>
    <t>Osoba decyzyjna</t>
  </si>
  <si>
    <t>Jedna osoba zbiera problemy i podejmuje decyzje na miejscu.</t>
  </si>
  <si>
    <t>KONTAKTY I USŁUGODAWCY</t>
  </si>
  <si>
    <t>Jedno miejsce na najważniejsze dane kontaktowe. Szczegółowe rozliczenia i baza usługodawców mogą zostać w wersji klientowskiej Master XLS.</t>
  </si>
  <si>
    <t>Kategoria</t>
  </si>
  <si>
    <t>Nazwa / firma</t>
  </si>
  <si>
    <t>Osoba kontaktowa</t>
  </si>
  <si>
    <t>Telefon</t>
  </si>
  <si>
    <t>E-mail</t>
  </si>
  <si>
    <t>Kwota / ustalenia</t>
  </si>
  <si>
    <t>Uwagi</t>
  </si>
  <si>
    <t>Sala / obiekt</t>
  </si>
  <si>
    <t>Do kontaktu</t>
  </si>
  <si>
    <t>DJ / prowadzenie</t>
  </si>
  <si>
    <t>Technika</t>
  </si>
  <si>
    <t>Video</t>
  </si>
  <si>
    <t>Dekoracje</t>
  </si>
  <si>
    <t>Atrakcje</t>
  </si>
  <si>
    <t>Ochrona</t>
  </si>
  <si>
    <t>Inne</t>
  </si>
  <si>
    <t>JAK KORZYSTAĆ Z PLANNERA</t>
  </si>
  <si>
    <t>1</t>
  </si>
  <si>
    <t>Uzupełnij Dashboard</t>
  </si>
  <si>
    <t>Wpisz szkołę, miasto, datę studniówki, liczbę uczniów, miejsce i koordynatora.</t>
  </si>
  <si>
    <t>2</t>
  </si>
  <si>
    <t>Przejdź do zakładki Planner</t>
  </si>
  <si>
    <t>Deadline'y w kolumnie Termin wyliczą się automatycznie od daty wydarzenia.</t>
  </si>
  <si>
    <t>3</t>
  </si>
  <si>
    <t>Aktualizuj statusy</t>
  </si>
  <si>
    <t>Do zrobienia / W toku / Zrobione / Wstrzymane. Dashboard na bieżąco pokaże postęp.</t>
  </si>
  <si>
    <t>4</t>
  </si>
  <si>
    <t>Pilnuj zadań krytycznych</t>
  </si>
  <si>
    <t>Pomarańczowe priorytety wymagają szczególnej uwagi. Przeterminowane terminy podświetlają się na czerwono.</t>
  </si>
  <si>
    <t>5</t>
  </si>
  <si>
    <t>Przypisz odpowiedzialnych</t>
  </si>
  <si>
    <t>Wpisz osobę z komitetu odpowiedzialną za każde zadanie.</t>
  </si>
  <si>
    <t>6</t>
  </si>
  <si>
    <t>Uzupełnij Kontakty</t>
  </si>
  <si>
    <t>Zapisz dane sali i wszystkich kluczowych usługodawców.</t>
  </si>
  <si>
    <t>Studniowki.com - narzędzia organizatora</t>
  </si>
  <si>
    <t>Policz składkę ucznia solo i ucznia z osobą towarzyszącą.</t>
  </si>
  <si>
    <t>Harmonogram studniówki</t>
  </si>
  <si>
    <t>Rozpisz zdjęcia klasowe, część oficjalną i przebieg imprezy.</t>
  </si>
  <si>
    <t>Sprawdź warunki umowy, logistykę, technikę, foto/video i bezpieczeństwo.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</si>
</sst>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>
    <font>
      <sz val="11"/>
      <name val="Carlito"/>
    </font>
    <font>
      <b/>
      <sz val="18"/>
      <color rgb="FFFFFFFF"/>
      <name val="Carlito"/>
    </font>
    <font>
      <i/>
      <sz val="10"/>
      <color rgb="FFF6B17D"/>
      <name val="Carlito"/>
    </font>
    <font>
      <b/>
      <sz val="11"/>
      <color rgb="FF1A202C"/>
      <name val="Carlito"/>
    </font>
    <font>
      <sz val="11"/>
      <color rgb="FF1A202C"/>
      <name val="Carlito"/>
    </font>
    <font>
      <b/>
      <sz val="11"/>
      <color rgb="FFFFFFFF"/>
      <name val="Carlito"/>
    </font>
    <font>
      <b/>
      <sz val="9"/>
      <color rgb="FFFFFFFF"/>
      <name val="Carlito"/>
    </font>
    <font>
      <sz val="11"/>
      <color rgb="FF0B57D0"/>
      <name val="Carlito"/>
    </font>
    <font>
      <i/>
      <sz val="11"/>
      <color rgb="FF1A202C"/>
      <name val="Carlito"/>
    </font>
    <font>
      <b/>
      <sz val="10"/>
      <color rgb="FFFFFFFF"/>
      <name val="Carlito"/>
    </font>
    <font>
      <sz val="10"/>
      <color rgb="FF1A202C"/>
      <name val="Carlito"/>
    </font>
    <font>
      <b/>
      <sz val="12"/>
      <color rgb="FFFFFFFF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51515"/>
      </patternFill>
    </fill>
    <fill>
      <patternFill patternType="solid">
        <fgColor rgb="FF222222"/>
      </patternFill>
    </fill>
    <fill>
      <patternFill patternType="solid">
        <fgColor rgb="FFF5F5F3"/>
      </patternFill>
    </fill>
    <fill>
      <patternFill patternType="solid">
        <fgColor rgb="FFFFFFFF"/>
      </patternFill>
    </fill>
    <fill>
      <patternFill patternType="solid">
        <fgColor rgb="FFF76A0C"/>
      </patternFill>
    </fill>
    <fill>
      <patternFill patternType="solid">
        <fgColor rgb="FFFFF1E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3" fillId="4" borderId="0" xfId="1" applyFont="1" applyFill="1" applyAlignment="1">
      <alignment vertical="center"/>
    </xf>
    <xf numFmtId="0" fontId="4" fillId="5" borderId="0" xfId="1" applyFont="1" applyFill="1"/>
    <xf numFmtId="164" fontId="4" fillId="5" borderId="0" xfId="1" applyNumberFormat="1" applyFont="1" applyFill="1"/>
    <xf numFmtId="0" fontId="3" fillId="5" borderId="0" xfId="1" applyFont="1" applyFill="1" applyAlignment="1">
      <alignment horizontal="center"/>
    </xf>
    <xf numFmtId="0" fontId="7" fillId="0" borderId="0" xfId="1" applyFont="1" applyAlignment="1">
      <alignment wrapText="1"/>
    </xf>
    <xf numFmtId="0" fontId="9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center" vertical="top" wrapText="1"/>
    </xf>
    <xf numFmtId="164" fontId="10" fillId="0" borderId="0" xfId="1" applyNumberFormat="1" applyFont="1" applyAlignment="1">
      <alignment horizontal="center" vertical="top" wrapText="1"/>
    </xf>
    <xf numFmtId="0" fontId="11" fillId="6" borderId="0" xfId="1" applyFont="1" applyFill="1" applyAlignment="1">
      <alignment horizontal="center" vertical="center"/>
    </xf>
    <xf numFmtId="0" fontId="3" fillId="4" borderId="0" xfId="1" applyFont="1" applyFill="1" applyAlignment="1">
      <alignment vertical="top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top"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horizontal="left"/>
    </xf>
    <xf numFmtId="0" fontId="5" fillId="6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9" fontId="1" fillId="3" borderId="0" xfId="1" applyNumberFormat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164" fontId="1" fillId="3" borderId="0" xfId="1" applyNumberFormat="1" applyFont="1" applyFill="1" applyAlignment="1">
      <alignment horizontal="center" vertical="center"/>
    </xf>
    <xf numFmtId="0" fontId="8" fillId="7" borderId="0" xfId="1" applyFont="1" applyFill="1" applyAlignment="1">
      <alignment wrapText="1"/>
    </xf>
  </cellXfs>
  <cellStyles count="2">
    <cellStyle name="Normal" xfId="1" xr:uid="{00000000-0005-0000-0000-000000000000}"/>
    <cellStyle name="Normalny" xfId="0" builtinId="0"/>
  </cellStyles>
  <dxfs count="7">
    <dxf>
      <font>
        <b/>
        <color rgb="FFB54708"/>
      </font>
      <fill>
        <patternFill>
          <bgColor rgb="FFFFF1E7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91B1B"/>
      </font>
      <fill>
        <patternFill>
          <bgColor rgb="FFFCE8E8"/>
        </patternFill>
      </fill>
    </dxf>
    <dxf>
      <font>
        <b/>
        <color rgb="FFB54708"/>
      </font>
      <fill>
        <patternFill>
          <bgColor rgb="FFFFF1E7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7C5B00"/>
      </font>
      <fill>
        <patternFill>
          <bgColor rgb="FFFFF4CC"/>
        </patternFill>
      </fill>
    </dxf>
    <dxf>
      <font>
        <b/>
        <color rgb="FF166534"/>
      </font>
      <fill>
        <patternFill>
          <bgColor rgb="FFDFF3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nerTable" displayName="PlannerTable" ref="A5:I37" totalsRowShown="0">
  <tableColumns count="9">
    <tableColumn id="1" xr3:uid="{00000000-0010-0000-0000-000001000000}" name="Etap"/>
    <tableColumn id="2" xr3:uid="{00000000-0010-0000-0000-000002000000}" name="Dni przed"/>
    <tableColumn id="3" xr3:uid="{00000000-0010-0000-0000-000003000000}" name="Zadanie"/>
    <tableColumn id="4" xr3:uid="{00000000-0010-0000-0000-000004000000}" name="Opis"/>
    <tableColumn id="5" xr3:uid="{00000000-0010-0000-0000-000005000000}" name="Priorytet"/>
    <tableColumn id="6" xr3:uid="{00000000-0010-0000-0000-000006000000}" name="Termin"/>
    <tableColumn id="7" xr3:uid="{00000000-0010-0000-0000-000007000000}" name="Status"/>
    <tableColumn id="8" xr3:uid="{00000000-0010-0000-0000-000008000000}" name="Odpowiedzialny"/>
    <tableColumn id="9" xr3:uid="{00000000-0010-0000-0000-000009000000}" name="Notatk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ntactsTable" displayName="ContactsTable" ref="A5:H15" totalsRowShown="0">
  <tableColumns count="8">
    <tableColumn id="1" xr3:uid="{00000000-0010-0000-0100-000001000000}" name="Kategoria"/>
    <tableColumn id="2" xr3:uid="{00000000-0010-0000-0100-000002000000}" name="Nazwa / firma"/>
    <tableColumn id="3" xr3:uid="{00000000-0010-0000-0100-000003000000}" name="Osoba kontaktowa"/>
    <tableColumn id="4" xr3:uid="{00000000-0010-0000-0100-000004000000}" name="Telefon"/>
    <tableColumn id="5" xr3:uid="{00000000-0010-0000-0100-000005000000}" name="E-mail"/>
    <tableColumn id="6" xr3:uid="{00000000-0010-0000-0100-000006000000}" name="Kwota / ustalenia"/>
    <tableColumn id="7" xr3:uid="{00000000-0010-0000-0100-000007000000}" name="Status"/>
    <tableColumn id="8" xr3:uid="{00000000-0010-0000-0100-000008000000}" name="Uwag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L7" sqref="L7"/>
    </sheetView>
  </sheetViews>
  <sheetFormatPr defaultRowHeight="14.25"/>
  <cols>
    <col min="1" max="1" width="20" customWidth="1"/>
    <col min="2" max="2" width="28" customWidth="1"/>
    <col min="3" max="3" width="4" customWidth="1"/>
    <col min="4" max="7" width="18" customWidth="1"/>
    <col min="8" max="8" width="4" customWidth="1"/>
  </cols>
  <sheetData>
    <row r="1" spans="1:8" ht="27.9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27.95" customHeight="1">
      <c r="A2" s="14"/>
      <c r="B2" s="14"/>
      <c r="C2" s="14"/>
      <c r="D2" s="14"/>
      <c r="E2" s="14"/>
      <c r="F2" s="14"/>
      <c r="G2" s="14"/>
      <c r="H2" s="14"/>
    </row>
    <row r="3" spans="1:8">
      <c r="A3" s="15" t="s">
        <v>1</v>
      </c>
      <c r="B3" s="15"/>
      <c r="C3" s="15"/>
      <c r="D3" s="15"/>
      <c r="E3" s="15"/>
      <c r="F3" s="15"/>
      <c r="G3" s="15"/>
      <c r="H3" s="15"/>
    </row>
    <row r="5" spans="1:8" ht="15">
      <c r="A5" s="1" t="s">
        <v>2</v>
      </c>
      <c r="B5" s="2"/>
      <c r="D5" s="16" t="s">
        <v>3</v>
      </c>
      <c r="E5" s="16"/>
      <c r="F5" s="16"/>
      <c r="G5" s="16"/>
      <c r="H5" s="16"/>
    </row>
    <row r="6" spans="1:8" ht="15">
      <c r="A6" s="1" t="s">
        <v>4</v>
      </c>
      <c r="B6" s="2"/>
      <c r="D6" s="17" t="s">
        <v>5</v>
      </c>
      <c r="E6" s="17"/>
      <c r="F6" s="17" t="s">
        <v>6</v>
      </c>
      <c r="G6" s="17"/>
    </row>
    <row r="7" spans="1:8" ht="15">
      <c r="A7" s="1" t="s">
        <v>7</v>
      </c>
      <c r="B7" s="3"/>
      <c r="D7" s="18">
        <f>IFERROR(COUNTIF(Planner!$G$6:$G$37,"Zrobione")/COUNTA(Planner!$C$6:$C$37),0)</f>
        <v>0</v>
      </c>
      <c r="E7" s="19"/>
      <c r="F7" s="19">
        <f>COUNTIFS(Planner!$E$6:$E$37,"Krytyczny",Planner!$G$6:$G$37,"&lt;&gt;Zrobione")</f>
        <v>15</v>
      </c>
      <c r="G7" s="19"/>
    </row>
    <row r="8" spans="1:8" ht="15">
      <c r="A8" s="1" t="s">
        <v>8</v>
      </c>
      <c r="B8" s="2"/>
      <c r="D8" s="19"/>
      <c r="E8" s="19"/>
      <c r="F8" s="19"/>
      <c r="G8" s="19"/>
    </row>
    <row r="9" spans="1:8" ht="15">
      <c r="A9" s="1" t="s">
        <v>9</v>
      </c>
      <c r="B9" s="2"/>
      <c r="D9" s="17" t="s">
        <v>10</v>
      </c>
      <c r="E9" s="17"/>
      <c r="F9" s="17" t="s">
        <v>11</v>
      </c>
      <c r="G9" s="17"/>
    </row>
    <row r="10" spans="1:8" ht="15">
      <c r="A10" s="1" t="s">
        <v>12</v>
      </c>
      <c r="B10" s="2"/>
      <c r="D10" s="19" t="str">
        <f ca="1">IF($B$7="","",$B$7-TODAY())</f>
        <v/>
      </c>
      <c r="E10" s="19"/>
      <c r="F10" s="20" t="str">
        <f ca="1">IFERROR(_xludf.MINIFS(Planner!$F$6:$F$37,Planner!$F$6:$F$37,"&gt;="&amp;TODAY(),Planner!$G$6:$G$37,"&lt;&gt;Zrobione"),"")</f>
        <v/>
      </c>
      <c r="G10" s="19"/>
    </row>
    <row r="11" spans="1:8">
      <c r="D11" s="19"/>
      <c r="E11" s="19"/>
      <c r="F11" s="19"/>
      <c r="G11" s="19"/>
    </row>
    <row r="13" spans="1:8" ht="15">
      <c r="A13" s="16" t="s">
        <v>13</v>
      </c>
      <c r="B13" s="16"/>
      <c r="D13" s="16" t="s">
        <v>14</v>
      </c>
      <c r="E13" s="16"/>
      <c r="F13" s="16"/>
      <c r="G13" s="16"/>
    </row>
    <row r="14" spans="1:8" ht="43.5">
      <c r="A14" s="1" t="s">
        <v>15</v>
      </c>
      <c r="B14" s="5" t="s">
        <v>16</v>
      </c>
      <c r="D14" s="1" t="s">
        <v>17</v>
      </c>
      <c r="F14" s="4">
        <f>COUNTIF(Planner!$G$6:$G$37,"Do zrobienia")</f>
        <v>32</v>
      </c>
    </row>
    <row r="15" spans="1:8" ht="43.5">
      <c r="A15" s="1" t="s">
        <v>18</v>
      </c>
      <c r="B15" s="5" t="s">
        <v>19</v>
      </c>
      <c r="D15" s="1" t="s">
        <v>20</v>
      </c>
      <c r="F15" s="4">
        <f>COUNTIF(Planner!$G$6:$G$37,"W toku")</f>
        <v>0</v>
      </c>
    </row>
    <row r="16" spans="1:8" ht="43.5">
      <c r="A16" s="1" t="s">
        <v>21</v>
      </c>
      <c r="B16" s="5" t="s">
        <v>22</v>
      </c>
      <c r="D16" s="1" t="s">
        <v>23</v>
      </c>
      <c r="F16" s="4">
        <f>COUNTIF(Planner!$G$6:$G$37,"Zrobione")</f>
        <v>0</v>
      </c>
    </row>
    <row r="17" spans="1:8" ht="15">
      <c r="D17" s="1" t="s">
        <v>24</v>
      </c>
      <c r="F17" s="4">
        <f>COUNTIF(Planner!$G$6:$G$37,"Wstrzymane")</f>
        <v>0</v>
      </c>
    </row>
    <row r="19" spans="1:8" ht="33.950000000000003" customHeight="1">
      <c r="A19" s="21" t="s">
        <v>25</v>
      </c>
      <c r="B19" s="21"/>
      <c r="C19" s="21"/>
      <c r="D19" s="21"/>
      <c r="E19" s="21"/>
      <c r="F19" s="21"/>
      <c r="G19" s="21"/>
      <c r="H19" s="21"/>
    </row>
  </sheetData>
  <mergeCells count="14">
    <mergeCell ref="D13:G13"/>
    <mergeCell ref="A13:B13"/>
    <mergeCell ref="A19:H19"/>
    <mergeCell ref="D7:E8"/>
    <mergeCell ref="F7:G8"/>
    <mergeCell ref="D9:E9"/>
    <mergeCell ref="F9:G9"/>
    <mergeCell ref="D10:E11"/>
    <mergeCell ref="F10:G11"/>
    <mergeCell ref="A1:H2"/>
    <mergeCell ref="A3:H3"/>
    <mergeCell ref="D5:H5"/>
    <mergeCell ref="D6:E6"/>
    <mergeCell ref="F6:G6"/>
  </mergeCells>
  <conditionalFormatting sqref="F14:F17">
    <cfRule type="dataBar" priority="1">
      <dataBar>
        <cfvo type="min"/>
        <cfvo type="max"/>
        <color rgb="FFF76A0C"/>
      </dataBar>
    </cfRule>
  </conditionalFormatting>
  <conditionalFormatting sqref="F14:F17">
    <cfRule type="dataBar" priority="2">
      <dataBar>
        <cfvo type="min"/>
        <cfvo type="max"/>
        <color rgb="FFF76A0C"/>
      </dataBar>
      <extLst>
        <ext xmlns:x14="http://schemas.microsoft.com/office/spreadsheetml/2009/9/main" uri="{B025F937-C7B1-47D3-B67F-A62EFF666E3E}">
          <x14:id>{E5D2A047-4238-8741-E2B3-85669B88D1C8}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2A047-4238-8741-E2B3-85669B88D1C8}">
            <x14:dataBar>
              <x14:cfvo type="min"/>
              <x14:cfvo type="max"/>
              <x14:negativeFillColor auto="1"/>
              <x14:axisColor auto="1"/>
            </x14:dataBar>
          </x14:cfRule>
          <xm:sqref>F14:F17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sqref="A1:I2"/>
    </sheetView>
  </sheetViews>
  <sheetFormatPr defaultRowHeight="14.25"/>
  <cols>
    <col min="1" max="1" width="26" customWidth="1"/>
    <col min="2" max="2" width="10" customWidth="1"/>
    <col min="3" max="3" width="28" customWidth="1"/>
    <col min="4" max="4" width="42" customWidth="1"/>
    <col min="5" max="5" width="13" customWidth="1"/>
    <col min="6" max="6" width="14" customWidth="1"/>
    <col min="7" max="7" width="15" customWidth="1"/>
    <col min="8" max="8" width="22" customWidth="1"/>
    <col min="9" max="9" width="32" customWidth="1"/>
  </cols>
  <sheetData>
    <row r="1" spans="1:9">
      <c r="A1" s="14" t="s">
        <v>26</v>
      </c>
      <c r="B1" s="14"/>
      <c r="C1" s="14"/>
      <c r="D1" s="14"/>
      <c r="E1" s="14"/>
      <c r="F1" s="14"/>
      <c r="G1" s="14"/>
      <c r="H1" s="14"/>
      <c r="I1" s="14"/>
    </row>
    <row r="2" spans="1:9">
      <c r="A2" s="14"/>
      <c r="B2" s="14"/>
      <c r="C2" s="14"/>
      <c r="D2" s="14"/>
      <c r="E2" s="14"/>
      <c r="F2" s="14"/>
      <c r="G2" s="14"/>
      <c r="H2" s="14"/>
      <c r="I2" s="14"/>
    </row>
    <row r="3" spans="1:9">
      <c r="A3" s="21" t="s">
        <v>27</v>
      </c>
      <c r="B3" s="21"/>
      <c r="C3" s="21"/>
      <c r="D3" s="21"/>
      <c r="E3" s="21"/>
      <c r="F3" s="21"/>
      <c r="G3" s="21"/>
      <c r="H3" s="21"/>
      <c r="I3" s="21"/>
    </row>
    <row r="5" spans="1:9">
      <c r="A5" s="6" t="s">
        <v>28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</row>
    <row r="6" spans="1:9" ht="25.5">
      <c r="A6" s="7" t="s">
        <v>37</v>
      </c>
      <c r="B6" s="8">
        <v>120</v>
      </c>
      <c r="C6" s="7" t="s">
        <v>38</v>
      </c>
      <c r="D6" s="7" t="s">
        <v>39</v>
      </c>
      <c r="E6" s="8" t="s">
        <v>40</v>
      </c>
      <c r="F6" s="9" t="str">
        <f>IF(Dashboard!$B$7="","",Dashboard!$B$7-B6)</f>
        <v/>
      </c>
      <c r="G6" s="8" t="s">
        <v>17</v>
      </c>
      <c r="H6" s="7"/>
      <c r="I6" s="7"/>
    </row>
    <row r="7" spans="1:9">
      <c r="A7" s="7" t="s">
        <v>37</v>
      </c>
      <c r="B7" s="8">
        <v>120</v>
      </c>
      <c r="C7" s="7" t="s">
        <v>41</v>
      </c>
      <c r="D7" s="7" t="s">
        <v>42</v>
      </c>
      <c r="E7" s="8" t="s">
        <v>40</v>
      </c>
      <c r="F7" s="9" t="str">
        <f>IF(Dashboard!$B$7="","",Dashboard!$B$7-B7)</f>
        <v/>
      </c>
      <c r="G7" s="8" t="s">
        <v>17</v>
      </c>
      <c r="H7" s="7"/>
      <c r="I7" s="7"/>
    </row>
    <row r="8" spans="1:9" ht="25.5">
      <c r="A8" s="7" t="s">
        <v>37</v>
      </c>
      <c r="B8" s="8">
        <v>120</v>
      </c>
      <c r="C8" s="7" t="s">
        <v>43</v>
      </c>
      <c r="D8" s="7" t="s">
        <v>44</v>
      </c>
      <c r="E8" s="8" t="s">
        <v>40</v>
      </c>
      <c r="F8" s="9" t="str">
        <f>IF(Dashboard!$B$7="","",Dashboard!$B$7-B8)</f>
        <v/>
      </c>
      <c r="G8" s="8" t="s">
        <v>17</v>
      </c>
      <c r="H8" s="7"/>
      <c r="I8" s="7"/>
    </row>
    <row r="9" spans="1:9">
      <c r="A9" s="7" t="s">
        <v>37</v>
      </c>
      <c r="B9" s="8">
        <v>120</v>
      </c>
      <c r="C9" s="7" t="s">
        <v>45</v>
      </c>
      <c r="D9" s="7" t="s">
        <v>46</v>
      </c>
      <c r="E9" s="8" t="s">
        <v>47</v>
      </c>
      <c r="F9" s="9" t="str">
        <f>IF(Dashboard!$B$7="","",Dashboard!$B$7-B9)</f>
        <v/>
      </c>
      <c r="G9" s="8" t="s">
        <v>17</v>
      </c>
      <c r="H9" s="7"/>
      <c r="I9" s="7"/>
    </row>
    <row r="10" spans="1:9">
      <c r="A10" s="7" t="s">
        <v>48</v>
      </c>
      <c r="B10" s="8">
        <v>105</v>
      </c>
      <c r="C10" s="7" t="s">
        <v>49</v>
      </c>
      <c r="D10" s="7" t="s">
        <v>50</v>
      </c>
      <c r="E10" s="8" t="s">
        <v>40</v>
      </c>
      <c r="F10" s="9" t="str">
        <f>IF(Dashboard!$B$7="","",Dashboard!$B$7-B10)</f>
        <v/>
      </c>
      <c r="G10" s="8" t="s">
        <v>17</v>
      </c>
      <c r="H10" s="7"/>
      <c r="I10" s="7"/>
    </row>
    <row r="11" spans="1:9">
      <c r="A11" s="7" t="s">
        <v>48</v>
      </c>
      <c r="B11" s="8">
        <v>105</v>
      </c>
      <c r="C11" s="7" t="s">
        <v>51</v>
      </c>
      <c r="D11" s="7" t="s">
        <v>52</v>
      </c>
      <c r="E11" s="8" t="s">
        <v>40</v>
      </c>
      <c r="F11" s="9" t="str">
        <f>IF(Dashboard!$B$7="","",Dashboard!$B$7-B11)</f>
        <v/>
      </c>
      <c r="G11" s="8" t="s">
        <v>17</v>
      </c>
      <c r="H11" s="7"/>
      <c r="I11" s="7"/>
    </row>
    <row r="12" spans="1:9">
      <c r="A12" s="7" t="s">
        <v>48</v>
      </c>
      <c r="B12" s="8">
        <v>105</v>
      </c>
      <c r="C12" s="7" t="s">
        <v>53</v>
      </c>
      <c r="D12" s="7" t="s">
        <v>54</v>
      </c>
      <c r="E12" s="8" t="s">
        <v>40</v>
      </c>
      <c r="F12" s="9" t="str">
        <f>IF(Dashboard!$B$7="","",Dashboard!$B$7-B12)</f>
        <v/>
      </c>
      <c r="G12" s="8" t="s">
        <v>17</v>
      </c>
      <c r="H12" s="7"/>
      <c r="I12" s="7"/>
    </row>
    <row r="13" spans="1:9" ht="25.5">
      <c r="A13" s="7" t="s">
        <v>48</v>
      </c>
      <c r="B13" s="8">
        <v>105</v>
      </c>
      <c r="C13" s="7" t="s">
        <v>55</v>
      </c>
      <c r="D13" s="7" t="s">
        <v>56</v>
      </c>
      <c r="E13" s="8" t="s">
        <v>47</v>
      </c>
      <c r="F13" s="9" t="str">
        <f>IF(Dashboard!$B$7="","",Dashboard!$B$7-B13)</f>
        <v/>
      </c>
      <c r="G13" s="8" t="s">
        <v>17</v>
      </c>
      <c r="H13" s="7"/>
      <c r="I13" s="7"/>
    </row>
    <row r="14" spans="1:9">
      <c r="A14" s="7" t="s">
        <v>57</v>
      </c>
      <c r="B14" s="8">
        <v>90</v>
      </c>
      <c r="C14" s="7" t="s">
        <v>58</v>
      </c>
      <c r="D14" s="7" t="s">
        <v>59</v>
      </c>
      <c r="E14" s="8" t="s">
        <v>40</v>
      </c>
      <c r="F14" s="9" t="str">
        <f>IF(Dashboard!$B$7="","",Dashboard!$B$7-B14)</f>
        <v/>
      </c>
      <c r="G14" s="8" t="s">
        <v>17</v>
      </c>
      <c r="H14" s="7"/>
      <c r="I14" s="7"/>
    </row>
    <row r="15" spans="1:9">
      <c r="A15" s="7" t="s">
        <v>57</v>
      </c>
      <c r="B15" s="8">
        <v>90</v>
      </c>
      <c r="C15" s="7" t="s">
        <v>60</v>
      </c>
      <c r="D15" s="7" t="s">
        <v>61</v>
      </c>
      <c r="E15" s="8" t="s">
        <v>47</v>
      </c>
      <c r="F15" s="9" t="str">
        <f>IF(Dashboard!$B$7="","",Dashboard!$B$7-B15)</f>
        <v/>
      </c>
      <c r="G15" s="8" t="s">
        <v>17</v>
      </c>
      <c r="H15" s="7"/>
      <c r="I15" s="7"/>
    </row>
    <row r="16" spans="1:9">
      <c r="A16" s="7" t="s">
        <v>57</v>
      </c>
      <c r="B16" s="8">
        <v>90</v>
      </c>
      <c r="C16" s="7" t="s">
        <v>62</v>
      </c>
      <c r="D16" s="7" t="s">
        <v>63</v>
      </c>
      <c r="E16" s="8" t="s">
        <v>47</v>
      </c>
      <c r="F16" s="9" t="str">
        <f>IF(Dashboard!$B$7="","",Dashboard!$B$7-B16)</f>
        <v/>
      </c>
      <c r="G16" s="8" t="s">
        <v>17</v>
      </c>
      <c r="H16" s="7"/>
      <c r="I16" s="7"/>
    </row>
    <row r="17" spans="1:9" ht="25.5">
      <c r="A17" s="7" t="s">
        <v>57</v>
      </c>
      <c r="B17" s="8">
        <v>90</v>
      </c>
      <c r="C17" s="7" t="s">
        <v>64</v>
      </c>
      <c r="D17" s="7" t="s">
        <v>65</v>
      </c>
      <c r="E17" s="8" t="s">
        <v>66</v>
      </c>
      <c r="F17" s="9" t="str">
        <f>IF(Dashboard!$B$7="","",Dashboard!$B$7-B17)</f>
        <v/>
      </c>
      <c r="G17" s="8" t="s">
        <v>17</v>
      </c>
      <c r="H17" s="7"/>
      <c r="I17" s="7"/>
    </row>
    <row r="18" spans="1:9">
      <c r="A18" s="7" t="s">
        <v>67</v>
      </c>
      <c r="B18" s="8">
        <v>60</v>
      </c>
      <c r="C18" s="7" t="s">
        <v>68</v>
      </c>
      <c r="D18" s="7" t="s">
        <v>69</v>
      </c>
      <c r="E18" s="8" t="s">
        <v>47</v>
      </c>
      <c r="F18" s="9" t="str">
        <f>IF(Dashboard!$B$7="","",Dashboard!$B$7-B18)</f>
        <v/>
      </c>
      <c r="G18" s="8" t="s">
        <v>17</v>
      </c>
      <c r="H18" s="7"/>
      <c r="I18" s="7"/>
    </row>
    <row r="19" spans="1:9">
      <c r="A19" s="7" t="s">
        <v>67</v>
      </c>
      <c r="B19" s="8">
        <v>60</v>
      </c>
      <c r="C19" s="7" t="s">
        <v>70</v>
      </c>
      <c r="D19" s="7" t="s">
        <v>71</v>
      </c>
      <c r="E19" s="8" t="s">
        <v>47</v>
      </c>
      <c r="F19" s="9" t="str">
        <f>IF(Dashboard!$B$7="","",Dashboard!$B$7-B19)</f>
        <v/>
      </c>
      <c r="G19" s="8" t="s">
        <v>17</v>
      </c>
      <c r="H19" s="7"/>
      <c r="I19" s="7"/>
    </row>
    <row r="20" spans="1:9">
      <c r="A20" s="7" t="s">
        <v>67</v>
      </c>
      <c r="B20" s="8">
        <v>60</v>
      </c>
      <c r="C20" s="7" t="s">
        <v>72</v>
      </c>
      <c r="D20" s="7" t="s">
        <v>73</v>
      </c>
      <c r="E20" s="8" t="s">
        <v>47</v>
      </c>
      <c r="F20" s="9" t="str">
        <f>IF(Dashboard!$B$7="","",Dashboard!$B$7-B20)</f>
        <v/>
      </c>
      <c r="G20" s="8" t="s">
        <v>17</v>
      </c>
      <c r="H20" s="7"/>
      <c r="I20" s="7"/>
    </row>
    <row r="21" spans="1:9" ht="25.5">
      <c r="A21" s="7" t="s">
        <v>67</v>
      </c>
      <c r="B21" s="8">
        <v>60</v>
      </c>
      <c r="C21" s="7" t="s">
        <v>74</v>
      </c>
      <c r="D21" s="7" t="s">
        <v>75</v>
      </c>
      <c r="E21" s="8" t="s">
        <v>40</v>
      </c>
      <c r="F21" s="9" t="str">
        <f>IF(Dashboard!$B$7="","",Dashboard!$B$7-B21)</f>
        <v/>
      </c>
      <c r="G21" s="8" t="s">
        <v>17</v>
      </c>
      <c r="H21" s="7"/>
      <c r="I21" s="7"/>
    </row>
    <row r="22" spans="1:9">
      <c r="A22" s="7" t="s">
        <v>76</v>
      </c>
      <c r="B22" s="8">
        <v>30</v>
      </c>
      <c r="C22" s="7" t="s">
        <v>77</v>
      </c>
      <c r="D22" s="7" t="s">
        <v>78</v>
      </c>
      <c r="E22" s="8" t="s">
        <v>40</v>
      </c>
      <c r="F22" s="9" t="str">
        <f>IF(Dashboard!$B$7="","",Dashboard!$B$7-B22)</f>
        <v/>
      </c>
      <c r="G22" s="8" t="s">
        <v>17</v>
      </c>
      <c r="H22" s="7"/>
      <c r="I22" s="7"/>
    </row>
    <row r="23" spans="1:9" ht="25.5">
      <c r="A23" s="7" t="s">
        <v>76</v>
      </c>
      <c r="B23" s="8">
        <v>30</v>
      </c>
      <c r="C23" s="7" t="s">
        <v>79</v>
      </c>
      <c r="D23" s="7" t="s">
        <v>80</v>
      </c>
      <c r="E23" s="8" t="s">
        <v>47</v>
      </c>
      <c r="F23" s="9" t="str">
        <f>IF(Dashboard!$B$7="","",Dashboard!$B$7-B23)</f>
        <v/>
      </c>
      <c r="G23" s="8" t="s">
        <v>17</v>
      </c>
      <c r="H23" s="7"/>
      <c r="I23" s="7"/>
    </row>
    <row r="24" spans="1:9" ht="25.5">
      <c r="A24" s="7" t="s">
        <v>76</v>
      </c>
      <c r="B24" s="8">
        <v>30</v>
      </c>
      <c r="C24" s="7" t="s">
        <v>81</v>
      </c>
      <c r="D24" s="7" t="s">
        <v>82</v>
      </c>
      <c r="E24" s="8" t="s">
        <v>47</v>
      </c>
      <c r="F24" s="9" t="str">
        <f>IF(Dashboard!$B$7="","",Dashboard!$B$7-B24)</f>
        <v/>
      </c>
      <c r="G24" s="8" t="s">
        <v>17</v>
      </c>
      <c r="H24" s="7"/>
      <c r="I24" s="7"/>
    </row>
    <row r="25" spans="1:9">
      <c r="A25" s="7" t="s">
        <v>76</v>
      </c>
      <c r="B25" s="8">
        <v>30</v>
      </c>
      <c r="C25" s="7" t="s">
        <v>83</v>
      </c>
      <c r="D25" s="7" t="s">
        <v>84</v>
      </c>
      <c r="E25" s="8" t="s">
        <v>47</v>
      </c>
      <c r="F25" s="9" t="str">
        <f>IF(Dashboard!$B$7="","",Dashboard!$B$7-B25)</f>
        <v/>
      </c>
      <c r="G25" s="8" t="s">
        <v>17</v>
      </c>
      <c r="H25" s="7"/>
      <c r="I25" s="7"/>
    </row>
    <row r="26" spans="1:9" ht="25.5">
      <c r="A26" s="7" t="s">
        <v>85</v>
      </c>
      <c r="B26" s="8">
        <v>14</v>
      </c>
      <c r="C26" s="7" t="s">
        <v>86</v>
      </c>
      <c r="D26" s="7" t="s">
        <v>87</v>
      </c>
      <c r="E26" s="8" t="s">
        <v>40</v>
      </c>
      <c r="F26" s="9" t="str">
        <f>IF(Dashboard!$B$7="","",Dashboard!$B$7-B26)</f>
        <v/>
      </c>
      <c r="G26" s="8" t="s">
        <v>17</v>
      </c>
      <c r="H26" s="7"/>
      <c r="I26" s="7"/>
    </row>
    <row r="27" spans="1:9">
      <c r="A27" s="7" t="s">
        <v>85</v>
      </c>
      <c r="B27" s="8">
        <v>14</v>
      </c>
      <c r="C27" s="7" t="s">
        <v>88</v>
      </c>
      <c r="D27" s="7" t="s">
        <v>89</v>
      </c>
      <c r="E27" s="8" t="s">
        <v>40</v>
      </c>
      <c r="F27" s="9" t="str">
        <f>IF(Dashboard!$B$7="","",Dashboard!$B$7-B27)</f>
        <v/>
      </c>
      <c r="G27" s="8" t="s">
        <v>17</v>
      </c>
      <c r="H27" s="7"/>
      <c r="I27" s="7"/>
    </row>
    <row r="28" spans="1:9" ht="25.5">
      <c r="A28" s="7" t="s">
        <v>85</v>
      </c>
      <c r="B28" s="8">
        <v>14</v>
      </c>
      <c r="C28" s="7" t="s">
        <v>90</v>
      </c>
      <c r="D28" s="7" t="s">
        <v>91</v>
      </c>
      <c r="E28" s="8" t="s">
        <v>40</v>
      </c>
      <c r="F28" s="9" t="str">
        <f>IF(Dashboard!$B$7="","",Dashboard!$B$7-B28)</f>
        <v/>
      </c>
      <c r="G28" s="8" t="s">
        <v>17</v>
      </c>
      <c r="H28" s="7"/>
      <c r="I28" s="7"/>
    </row>
    <row r="29" spans="1:9" ht="25.5">
      <c r="A29" s="7" t="s">
        <v>85</v>
      </c>
      <c r="B29" s="8">
        <v>14</v>
      </c>
      <c r="C29" s="7" t="s">
        <v>92</v>
      </c>
      <c r="D29" s="7" t="s">
        <v>93</v>
      </c>
      <c r="E29" s="8" t="s">
        <v>47</v>
      </c>
      <c r="F29" s="9" t="str">
        <f>IF(Dashboard!$B$7="","",Dashboard!$B$7-B29)</f>
        <v/>
      </c>
      <c r="G29" s="8" t="s">
        <v>17</v>
      </c>
      <c r="H29" s="7"/>
      <c r="I29" s="7"/>
    </row>
    <row r="30" spans="1:9" ht="25.5">
      <c r="A30" s="7" t="s">
        <v>94</v>
      </c>
      <c r="B30" s="8">
        <v>7</v>
      </c>
      <c r="C30" s="7" t="s">
        <v>95</v>
      </c>
      <c r="D30" s="7" t="s">
        <v>96</v>
      </c>
      <c r="E30" s="8" t="s">
        <v>40</v>
      </c>
      <c r="F30" s="9" t="str">
        <f>IF(Dashboard!$B$7="","",Dashboard!$B$7-B30)</f>
        <v/>
      </c>
      <c r="G30" s="8" t="s">
        <v>17</v>
      </c>
      <c r="H30" s="7"/>
      <c r="I30" s="7"/>
    </row>
    <row r="31" spans="1:9">
      <c r="A31" s="7" t="s">
        <v>94</v>
      </c>
      <c r="B31" s="8">
        <v>7</v>
      </c>
      <c r="C31" s="7" t="s">
        <v>97</v>
      </c>
      <c r="D31" s="7" t="s">
        <v>98</v>
      </c>
      <c r="E31" s="8" t="s">
        <v>47</v>
      </c>
      <c r="F31" s="9" t="str">
        <f>IF(Dashboard!$B$7="","",Dashboard!$B$7-B31)</f>
        <v/>
      </c>
      <c r="G31" s="8" t="s">
        <v>17</v>
      </c>
      <c r="H31" s="7"/>
      <c r="I31" s="7"/>
    </row>
    <row r="32" spans="1:9" ht="25.5">
      <c r="A32" s="7" t="s">
        <v>94</v>
      </c>
      <c r="B32" s="8">
        <v>7</v>
      </c>
      <c r="C32" s="7" t="s">
        <v>99</v>
      </c>
      <c r="D32" s="7" t="s">
        <v>100</v>
      </c>
      <c r="E32" s="8" t="s">
        <v>47</v>
      </c>
      <c r="F32" s="9" t="str">
        <f>IF(Dashboard!$B$7="","",Dashboard!$B$7-B32)</f>
        <v/>
      </c>
      <c r="G32" s="8" t="s">
        <v>17</v>
      </c>
      <c r="H32" s="7"/>
      <c r="I32" s="7"/>
    </row>
    <row r="33" spans="1:9">
      <c r="A33" s="7" t="s">
        <v>94</v>
      </c>
      <c r="B33" s="8">
        <v>7</v>
      </c>
      <c r="C33" s="7" t="s">
        <v>101</v>
      </c>
      <c r="D33" s="7" t="s">
        <v>102</v>
      </c>
      <c r="E33" s="8" t="s">
        <v>47</v>
      </c>
      <c r="F33" s="9" t="str">
        <f>IF(Dashboard!$B$7="","",Dashboard!$B$7-B33)</f>
        <v/>
      </c>
      <c r="G33" s="8" t="s">
        <v>17</v>
      </c>
      <c r="H33" s="7"/>
      <c r="I33" s="7"/>
    </row>
    <row r="34" spans="1:9">
      <c r="A34" s="7" t="s">
        <v>103</v>
      </c>
      <c r="B34" s="8">
        <v>1</v>
      </c>
      <c r="C34" s="7" t="s">
        <v>104</v>
      </c>
      <c r="D34" s="7" t="s">
        <v>105</v>
      </c>
      <c r="E34" s="8" t="s">
        <v>40</v>
      </c>
      <c r="F34" s="9" t="str">
        <f>IF(Dashboard!$B$7="","",Dashboard!$B$7-B34)</f>
        <v/>
      </c>
      <c r="G34" s="8" t="s">
        <v>17</v>
      </c>
      <c r="H34" s="7"/>
      <c r="I34" s="7"/>
    </row>
    <row r="35" spans="1:9" ht="25.5">
      <c r="A35" s="7" t="s">
        <v>103</v>
      </c>
      <c r="B35" s="8">
        <v>1</v>
      </c>
      <c r="C35" s="7" t="s">
        <v>106</v>
      </c>
      <c r="D35" s="7" t="s">
        <v>107</v>
      </c>
      <c r="E35" s="8" t="s">
        <v>47</v>
      </c>
      <c r="F35" s="9" t="str">
        <f>IF(Dashboard!$B$7="","",Dashboard!$B$7-B35)</f>
        <v/>
      </c>
      <c r="G35" s="8" t="s">
        <v>17</v>
      </c>
      <c r="H35" s="7"/>
      <c r="I35" s="7"/>
    </row>
    <row r="36" spans="1:9">
      <c r="A36" s="7" t="s">
        <v>103</v>
      </c>
      <c r="B36" s="8">
        <v>1</v>
      </c>
      <c r="C36" s="7" t="s">
        <v>108</v>
      </c>
      <c r="D36" s="7" t="s">
        <v>109</v>
      </c>
      <c r="E36" s="8" t="s">
        <v>47</v>
      </c>
      <c r="F36" s="9" t="str">
        <f>IF(Dashboard!$B$7="","",Dashboard!$B$7-B36)</f>
        <v/>
      </c>
      <c r="G36" s="8" t="s">
        <v>17</v>
      </c>
      <c r="H36" s="7"/>
      <c r="I36" s="7"/>
    </row>
    <row r="37" spans="1:9" ht="25.5">
      <c r="A37" s="7" t="s">
        <v>103</v>
      </c>
      <c r="B37" s="8">
        <v>1</v>
      </c>
      <c r="C37" s="7" t="s">
        <v>110</v>
      </c>
      <c r="D37" s="7" t="s">
        <v>111</v>
      </c>
      <c r="E37" s="8" t="s">
        <v>40</v>
      </c>
      <c r="F37" s="9" t="str">
        <f>IF(Dashboard!$B$7="","",Dashboard!$B$7-B37)</f>
        <v/>
      </c>
      <c r="G37" s="8" t="s">
        <v>17</v>
      </c>
      <c r="H37" s="7"/>
      <c r="I37" s="7"/>
    </row>
  </sheetData>
  <mergeCells count="2">
    <mergeCell ref="A1:I2"/>
    <mergeCell ref="A3:I3"/>
  </mergeCells>
  <conditionalFormatting sqref="G6:G37">
    <cfRule type="expression" dxfId="6" priority="1">
      <formula>G6="Zrobione"</formula>
    </cfRule>
    <cfRule type="expression" dxfId="5" priority="2">
      <formula>G6="W toku"</formula>
    </cfRule>
    <cfRule type="expression" dxfId="4" priority="3">
      <formula>G6="Wstrzymane"</formula>
    </cfRule>
  </conditionalFormatting>
  <conditionalFormatting sqref="E6:E37">
    <cfRule type="expression" dxfId="3" priority="4">
      <formula>E6="Krytyczny"</formula>
    </cfRule>
  </conditionalFormatting>
  <conditionalFormatting sqref="F6:F37">
    <cfRule type="expression" dxfId="2" priority="5">
      <formula>AND(F6&lt;TODAY(),G6&lt;&gt;"Zrobione",F6&lt;&gt;"")</formula>
    </cfRule>
  </conditionalFormatting>
  <dataValidations count="2">
    <dataValidation type="list" sqref="E6:E37" xr:uid="{00000000-0002-0000-0100-000000000000}">
      <formula1>"Krytyczny,Ważny,Standard"</formula1>
    </dataValidation>
    <dataValidation type="list" sqref="G6:G37" xr:uid="{00000000-0002-0000-0100-000001000000}">
      <formula1>"Do zrobienia,W toku,Zrobione,Wstrzymane"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workbookViewId="0">
      <selection sqref="A1:H2"/>
    </sheetView>
  </sheetViews>
  <sheetFormatPr defaultRowHeight="14.25"/>
  <cols>
    <col min="1" max="1" width="20" customWidth="1"/>
    <col min="2" max="2" width="24" customWidth="1"/>
    <col min="3" max="3" width="22" customWidth="1"/>
    <col min="4" max="4" width="16" customWidth="1"/>
    <col min="5" max="5" width="28" customWidth="1"/>
    <col min="6" max="6" width="25" customWidth="1"/>
    <col min="7" max="7" width="16" customWidth="1"/>
    <col min="8" max="8" width="34" customWidth="1"/>
  </cols>
  <sheetData>
    <row r="1" spans="1:8">
      <c r="A1" s="14" t="s">
        <v>112</v>
      </c>
      <c r="B1" s="14"/>
      <c r="C1" s="14"/>
      <c r="D1" s="14"/>
      <c r="E1" s="14"/>
      <c r="F1" s="14"/>
      <c r="G1" s="14"/>
      <c r="H1" s="14"/>
    </row>
    <row r="2" spans="1:8">
      <c r="A2" s="14"/>
      <c r="B2" s="14"/>
      <c r="C2" s="14"/>
      <c r="D2" s="14"/>
      <c r="E2" s="14"/>
      <c r="F2" s="14"/>
      <c r="G2" s="14"/>
      <c r="H2" s="14"/>
    </row>
    <row r="3" spans="1:8">
      <c r="A3" s="21" t="s">
        <v>113</v>
      </c>
      <c r="B3" s="21"/>
      <c r="C3" s="21"/>
      <c r="D3" s="21"/>
      <c r="E3" s="21"/>
      <c r="F3" s="21"/>
      <c r="G3" s="21"/>
      <c r="H3" s="21"/>
    </row>
    <row r="5" spans="1:8">
      <c r="A5" s="6" t="s">
        <v>114</v>
      </c>
      <c r="B5" s="6" t="s">
        <v>115</v>
      </c>
      <c r="C5" s="6" t="s">
        <v>116</v>
      </c>
      <c r="D5" s="6" t="s">
        <v>117</v>
      </c>
      <c r="E5" s="6" t="s">
        <v>118</v>
      </c>
      <c r="F5" s="6" t="s">
        <v>119</v>
      </c>
      <c r="G5" s="6" t="s">
        <v>34</v>
      </c>
      <c r="H5" s="6" t="s">
        <v>120</v>
      </c>
    </row>
    <row r="6" spans="1:8">
      <c r="A6" s="7" t="s">
        <v>121</v>
      </c>
      <c r="B6" s="7"/>
      <c r="C6" s="7"/>
      <c r="D6" s="7"/>
      <c r="E6" s="7"/>
      <c r="F6" s="7"/>
      <c r="G6" s="7" t="s">
        <v>122</v>
      </c>
      <c r="H6" s="7"/>
    </row>
    <row r="7" spans="1:8">
      <c r="A7" s="7" t="s">
        <v>123</v>
      </c>
      <c r="B7" s="7"/>
      <c r="C7" s="7"/>
      <c r="D7" s="7"/>
      <c r="E7" s="7"/>
      <c r="F7" s="7"/>
      <c r="G7" s="7" t="s">
        <v>122</v>
      </c>
      <c r="H7" s="7"/>
    </row>
    <row r="8" spans="1:8">
      <c r="A8" s="7" t="s">
        <v>124</v>
      </c>
      <c r="B8" s="7"/>
      <c r="C8" s="7"/>
      <c r="D8" s="7"/>
      <c r="E8" s="7"/>
      <c r="F8" s="7"/>
      <c r="G8" s="7" t="s">
        <v>122</v>
      </c>
      <c r="H8" s="7"/>
    </row>
    <row r="9" spans="1:8">
      <c r="A9" s="7" t="s">
        <v>51</v>
      </c>
      <c r="B9" s="7"/>
      <c r="C9" s="7"/>
      <c r="D9" s="7"/>
      <c r="E9" s="7"/>
      <c r="F9" s="7"/>
      <c r="G9" s="7" t="s">
        <v>122</v>
      </c>
      <c r="H9" s="7"/>
    </row>
    <row r="10" spans="1:8">
      <c r="A10" s="7" t="s">
        <v>125</v>
      </c>
      <c r="B10" s="7"/>
      <c r="C10" s="7"/>
      <c r="D10" s="7"/>
      <c r="E10" s="7"/>
      <c r="F10" s="7"/>
      <c r="G10" s="7" t="s">
        <v>122</v>
      </c>
      <c r="H10" s="7"/>
    </row>
    <row r="11" spans="1:8">
      <c r="A11" s="7" t="s">
        <v>126</v>
      </c>
      <c r="B11" s="7"/>
      <c r="C11" s="7"/>
      <c r="D11" s="7"/>
      <c r="E11" s="7"/>
      <c r="F11" s="7"/>
      <c r="G11" s="7" t="s">
        <v>122</v>
      </c>
      <c r="H11" s="7"/>
    </row>
    <row r="12" spans="1:8">
      <c r="A12" s="7" t="s">
        <v>127</v>
      </c>
      <c r="B12" s="7"/>
      <c r="C12" s="7"/>
      <c r="D12" s="7"/>
      <c r="E12" s="7"/>
      <c r="F12" s="7"/>
      <c r="G12" s="7" t="s">
        <v>122</v>
      </c>
      <c r="H12" s="7"/>
    </row>
    <row r="13" spans="1:8">
      <c r="A13" s="7" t="s">
        <v>68</v>
      </c>
      <c r="B13" s="7"/>
      <c r="C13" s="7"/>
      <c r="D13" s="7"/>
      <c r="E13" s="7"/>
      <c r="F13" s="7"/>
      <c r="G13" s="7" t="s">
        <v>122</v>
      </c>
      <c r="H13" s="7"/>
    </row>
    <row r="14" spans="1:8">
      <c r="A14" s="7" t="s">
        <v>128</v>
      </c>
      <c r="B14" s="7"/>
      <c r="C14" s="7"/>
      <c r="D14" s="7"/>
      <c r="E14" s="7"/>
      <c r="F14" s="7"/>
      <c r="G14" s="7" t="s">
        <v>122</v>
      </c>
      <c r="H14" s="7"/>
    </row>
    <row r="15" spans="1:8">
      <c r="A15" s="7" t="s">
        <v>129</v>
      </c>
      <c r="B15" s="7"/>
      <c r="C15" s="7"/>
      <c r="D15" s="7"/>
      <c r="E15" s="7"/>
      <c r="F15" s="7"/>
      <c r="G15" s="7" t="s">
        <v>122</v>
      </c>
      <c r="H15" s="7"/>
    </row>
    <row r="16" spans="1:8">
      <c r="A16" s="7"/>
      <c r="B16" s="7"/>
      <c r="C16" s="7"/>
      <c r="D16" s="7"/>
      <c r="E16" s="7"/>
      <c r="F16" s="7"/>
      <c r="G16" s="7"/>
      <c r="H16" s="7"/>
    </row>
    <row r="17" spans="1:8">
      <c r="A17" s="7"/>
      <c r="B17" s="7"/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  <c r="H18" s="7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  <row r="23" spans="1:8">
      <c r="A23" s="7"/>
      <c r="B23" s="7"/>
      <c r="C23" s="7"/>
      <c r="D23" s="7"/>
      <c r="E23" s="7"/>
      <c r="F23" s="7"/>
      <c r="G23" s="7"/>
      <c r="H23" s="7"/>
    </row>
    <row r="24" spans="1:8">
      <c r="A24" s="7"/>
      <c r="B24" s="7"/>
      <c r="C24" s="7"/>
      <c r="D24" s="7"/>
      <c r="E24" s="7"/>
      <c r="F24" s="7"/>
      <c r="G24" s="7"/>
      <c r="H24" s="7"/>
    </row>
    <row r="25" spans="1:8">
      <c r="A25" s="7"/>
      <c r="B25" s="7"/>
      <c r="C25" s="7"/>
      <c r="D25" s="7"/>
      <c r="E25" s="7"/>
      <c r="F25" s="7"/>
      <c r="G25" s="7"/>
      <c r="H25" s="7"/>
    </row>
    <row r="26" spans="1:8">
      <c r="A26" s="7"/>
      <c r="B26" s="7"/>
      <c r="C26" s="7"/>
      <c r="D26" s="7"/>
      <c r="E26" s="7"/>
      <c r="F26" s="7"/>
      <c r="G26" s="7"/>
      <c r="H26" s="7"/>
    </row>
    <row r="27" spans="1:8">
      <c r="A27" s="7"/>
      <c r="B27" s="7"/>
      <c r="C27" s="7"/>
      <c r="D27" s="7"/>
      <c r="E27" s="7"/>
      <c r="F27" s="7"/>
      <c r="G27" s="7"/>
      <c r="H27" s="7"/>
    </row>
    <row r="28" spans="1:8">
      <c r="A28" s="7"/>
      <c r="B28" s="7"/>
      <c r="C28" s="7"/>
      <c r="D28" s="7"/>
      <c r="E28" s="7"/>
      <c r="F28" s="7"/>
      <c r="G28" s="7"/>
      <c r="H28" s="7"/>
    </row>
    <row r="29" spans="1:8">
      <c r="A29" s="7"/>
      <c r="B29" s="7"/>
      <c r="C29" s="7"/>
      <c r="D29" s="7"/>
      <c r="E29" s="7"/>
      <c r="F29" s="7"/>
      <c r="G29" s="7"/>
      <c r="H29" s="7"/>
    </row>
    <row r="30" spans="1:8">
      <c r="A30" s="7"/>
      <c r="B30" s="7"/>
      <c r="C30" s="7"/>
      <c r="D30" s="7"/>
      <c r="E30" s="7"/>
      <c r="F30" s="7"/>
      <c r="G30" s="7"/>
      <c r="H30" s="7"/>
    </row>
    <row r="31" spans="1:8">
      <c r="A31" s="7"/>
      <c r="B31" s="7"/>
      <c r="C31" s="7"/>
      <c r="D31" s="7"/>
      <c r="E31" s="7"/>
      <c r="F31" s="7"/>
      <c r="G31" s="7"/>
      <c r="H31" s="7"/>
    </row>
    <row r="32" spans="1:8">
      <c r="A32" s="7"/>
      <c r="B32" s="7"/>
      <c r="C32" s="7"/>
      <c r="D32" s="7"/>
      <c r="E32" s="7"/>
      <c r="F32" s="7"/>
      <c r="G32" s="7"/>
      <c r="H32" s="7"/>
    </row>
    <row r="33" spans="1:8">
      <c r="A33" s="7"/>
      <c r="B33" s="7"/>
      <c r="C33" s="7"/>
      <c r="D33" s="7"/>
      <c r="E33" s="7"/>
      <c r="F33" s="7"/>
      <c r="G33" s="7"/>
      <c r="H33" s="7"/>
    </row>
    <row r="34" spans="1:8">
      <c r="A34" s="7"/>
      <c r="B34" s="7"/>
      <c r="C34" s="7"/>
      <c r="D34" s="7"/>
      <c r="E34" s="7"/>
      <c r="F34" s="7"/>
      <c r="G34" s="7"/>
      <c r="H34" s="7"/>
    </row>
    <row r="35" spans="1:8">
      <c r="A35" s="7"/>
      <c r="B35" s="7"/>
      <c r="C35" s="7"/>
      <c r="D35" s="7"/>
      <c r="E35" s="7"/>
      <c r="F35" s="7"/>
      <c r="G35" s="7"/>
      <c r="H35" s="7"/>
    </row>
    <row r="36" spans="1:8">
      <c r="A36" s="7"/>
      <c r="B36" s="7"/>
      <c r="C36" s="7"/>
      <c r="D36" s="7"/>
      <c r="E36" s="7"/>
      <c r="F36" s="7"/>
      <c r="G36" s="7"/>
      <c r="H36" s="7"/>
    </row>
    <row r="37" spans="1:8">
      <c r="A37" s="7"/>
      <c r="B37" s="7"/>
      <c r="C37" s="7"/>
      <c r="D37" s="7"/>
      <c r="E37" s="7"/>
      <c r="F37" s="7"/>
      <c r="G37" s="7"/>
      <c r="H37" s="7"/>
    </row>
    <row r="38" spans="1:8">
      <c r="A38" s="7"/>
      <c r="B38" s="7"/>
      <c r="C38" s="7"/>
      <c r="D38" s="7"/>
      <c r="E38" s="7"/>
      <c r="F38" s="7"/>
      <c r="G38" s="7"/>
      <c r="H38" s="7"/>
    </row>
    <row r="39" spans="1:8">
      <c r="A39" s="7"/>
      <c r="B39" s="7"/>
      <c r="C39" s="7"/>
      <c r="D39" s="7"/>
      <c r="E39" s="7"/>
      <c r="F39" s="7"/>
      <c r="G39" s="7"/>
      <c r="H39" s="7"/>
    </row>
    <row r="40" spans="1:8">
      <c r="A40" s="7"/>
      <c r="B40" s="7"/>
      <c r="C40" s="7"/>
      <c r="D40" s="7"/>
      <c r="E40" s="7"/>
      <c r="F40" s="7"/>
      <c r="G40" s="7"/>
      <c r="H40" s="7"/>
    </row>
    <row r="41" spans="1:8">
      <c r="A41" s="7"/>
      <c r="B41" s="7"/>
      <c r="C41" s="7"/>
      <c r="D41" s="7"/>
      <c r="E41" s="7"/>
      <c r="F41" s="7"/>
      <c r="G41" s="7"/>
      <c r="H41" s="7"/>
    </row>
    <row r="42" spans="1:8">
      <c r="A42" s="7"/>
      <c r="B42" s="7"/>
      <c r="C42" s="7"/>
      <c r="D42" s="7"/>
      <c r="E42" s="7"/>
      <c r="F42" s="7"/>
      <c r="G42" s="7"/>
      <c r="H42" s="7"/>
    </row>
    <row r="43" spans="1:8">
      <c r="A43" s="7"/>
      <c r="B43" s="7"/>
      <c r="C43" s="7"/>
      <c r="D43" s="7"/>
      <c r="E43" s="7"/>
      <c r="F43" s="7"/>
      <c r="G43" s="7"/>
      <c r="H43" s="7"/>
    </row>
    <row r="44" spans="1:8">
      <c r="A44" s="7"/>
      <c r="B44" s="7"/>
      <c r="C44" s="7"/>
      <c r="D44" s="7"/>
      <c r="E44" s="7"/>
      <c r="F44" s="7"/>
      <c r="G44" s="7"/>
      <c r="H44" s="7"/>
    </row>
    <row r="45" spans="1:8">
      <c r="A45" s="7"/>
      <c r="B45" s="7"/>
      <c r="C45" s="7"/>
      <c r="D45" s="7"/>
      <c r="E45" s="7"/>
      <c r="F45" s="7"/>
      <c r="G45" s="7"/>
      <c r="H45" s="7"/>
    </row>
    <row r="46" spans="1:8">
      <c r="A46" s="7"/>
      <c r="B46" s="7"/>
      <c r="C46" s="7"/>
      <c r="D46" s="7"/>
      <c r="E46" s="7"/>
      <c r="F46" s="7"/>
      <c r="G46" s="7"/>
      <c r="H46" s="7"/>
    </row>
    <row r="47" spans="1:8">
      <c r="A47" s="7"/>
      <c r="B47" s="7"/>
      <c r="C47" s="7"/>
      <c r="D47" s="7"/>
      <c r="E47" s="7"/>
      <c r="F47" s="7"/>
      <c r="G47" s="7"/>
      <c r="H47" s="7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>
      <c r="A50" s="7"/>
      <c r="B50" s="7"/>
      <c r="C50" s="7"/>
      <c r="D50" s="7"/>
      <c r="E50" s="7"/>
      <c r="F50" s="7"/>
      <c r="G50" s="7"/>
      <c r="H50" s="7"/>
    </row>
  </sheetData>
  <mergeCells count="2">
    <mergeCell ref="A1:H2"/>
    <mergeCell ref="A3:H3"/>
  </mergeCells>
  <conditionalFormatting sqref="G6:G50">
    <cfRule type="expression" dxfId="1" priority="1">
      <formula>G6="Potwierdzone"</formula>
    </cfRule>
    <cfRule type="expression" dxfId="0" priority="2">
      <formula>G6="Umowa"</formula>
    </cfRule>
  </conditionalFormatting>
  <dataValidations count="1">
    <dataValidation type="list" sqref="G6:G50" xr:uid="{00000000-0002-0000-0200-000000000000}">
      <formula1>"Do kontaktu,Rozmowa,Umowa,Potwierdzone"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>
      <selection activeCell="C24" sqref="C24"/>
    </sheetView>
  </sheetViews>
  <sheetFormatPr defaultRowHeight="14.25"/>
  <cols>
    <col min="1" max="1" width="7" customWidth="1"/>
    <col min="2" max="2" width="28" customWidth="1"/>
    <col min="3" max="3" width="75" customWidth="1"/>
  </cols>
  <sheetData>
    <row r="1" spans="1:6">
      <c r="A1" s="14" t="s">
        <v>130</v>
      </c>
      <c r="B1" s="14"/>
      <c r="C1" s="14"/>
      <c r="D1" s="14"/>
      <c r="E1" s="14"/>
      <c r="F1" s="14"/>
    </row>
    <row r="2" spans="1:6">
      <c r="A2" s="14"/>
      <c r="B2" s="14"/>
      <c r="C2" s="14"/>
      <c r="D2" s="14"/>
      <c r="E2" s="14"/>
      <c r="F2" s="14"/>
    </row>
    <row r="4" spans="1:6" ht="39.950000000000003" customHeight="1">
      <c r="A4" s="10" t="s">
        <v>131</v>
      </c>
      <c r="B4" s="11" t="s">
        <v>132</v>
      </c>
      <c r="C4" s="13" t="s">
        <v>133</v>
      </c>
    </row>
    <row r="5" spans="1:6" ht="39.950000000000003" customHeight="1">
      <c r="A5" s="10" t="s">
        <v>134</v>
      </c>
      <c r="B5" s="11" t="s">
        <v>135</v>
      </c>
      <c r="C5" s="13" t="s">
        <v>136</v>
      </c>
    </row>
    <row r="6" spans="1:6" ht="39.950000000000003" customHeight="1">
      <c r="A6" s="10" t="s">
        <v>137</v>
      </c>
      <c r="B6" s="11" t="s">
        <v>138</v>
      </c>
      <c r="C6" s="13" t="s">
        <v>139</v>
      </c>
    </row>
    <row r="7" spans="1:6" ht="39.950000000000003" customHeight="1">
      <c r="A7" s="10" t="s">
        <v>140</v>
      </c>
      <c r="B7" s="11" t="s">
        <v>141</v>
      </c>
      <c r="C7" s="13" t="s">
        <v>142</v>
      </c>
    </row>
    <row r="8" spans="1:6" ht="39.950000000000003" customHeight="1">
      <c r="A8" s="10" t="s">
        <v>143</v>
      </c>
      <c r="B8" s="11" t="s">
        <v>144</v>
      </c>
      <c r="C8" s="13" t="s">
        <v>145</v>
      </c>
    </row>
    <row r="9" spans="1:6" ht="39.950000000000003" customHeight="1">
      <c r="A9" s="10" t="s">
        <v>146</v>
      </c>
      <c r="B9" s="11" t="s">
        <v>147</v>
      </c>
      <c r="C9" s="13" t="s">
        <v>148</v>
      </c>
    </row>
    <row r="12" spans="1:6" ht="15">
      <c r="A12" s="16" t="s">
        <v>149</v>
      </c>
      <c r="B12" s="16"/>
      <c r="C12" s="16"/>
    </row>
    <row r="13" spans="1:6" ht="47.25" customHeight="1">
      <c r="A13" s="1" t="s">
        <v>15</v>
      </c>
      <c r="B13" s="5" t="s">
        <v>16</v>
      </c>
      <c r="C13" s="12" t="s">
        <v>150</v>
      </c>
    </row>
    <row r="14" spans="1:6" ht="46.5" customHeight="1">
      <c r="A14" s="1" t="s">
        <v>151</v>
      </c>
      <c r="B14" s="5" t="s">
        <v>19</v>
      </c>
      <c r="C14" s="12" t="s">
        <v>152</v>
      </c>
    </row>
    <row r="15" spans="1:6" ht="47.25" customHeight="1">
      <c r="A15" s="1" t="s">
        <v>21</v>
      </c>
      <c r="B15" s="5" t="s">
        <v>22</v>
      </c>
      <c r="C15" s="12" t="s">
        <v>153</v>
      </c>
    </row>
  </sheetData>
  <mergeCells count="2">
    <mergeCell ref="A1:F2"/>
    <mergeCell ref="A12:C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>
      <selection activeCell="D33" sqref="D33"/>
    </sheetView>
  </sheetViews>
  <sheetFormatPr defaultRowHeight="14.25"/>
  <sheetData>
    <row r="1" spans="1:2">
      <c r="A1" t="s">
        <v>34</v>
      </c>
      <c r="B1" t="s">
        <v>32</v>
      </c>
    </row>
    <row r="2" spans="1:2">
      <c r="A2" t="s">
        <v>17</v>
      </c>
      <c r="B2" t="s">
        <v>40</v>
      </c>
    </row>
    <row r="3" spans="1:2">
      <c r="A3" t="s">
        <v>20</v>
      </c>
      <c r="B3" t="s">
        <v>47</v>
      </c>
    </row>
    <row r="4" spans="1:2">
      <c r="A4" t="s">
        <v>23</v>
      </c>
      <c r="B4" t="s">
        <v>66</v>
      </c>
    </row>
    <row r="5" spans="1:2">
      <c r="A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Dashboard</vt:lpstr>
      <vt:lpstr>Planner</vt:lpstr>
      <vt:lpstr>Kontakty</vt:lpstr>
      <vt:lpstr>Instrukcja</vt:lpstr>
      <vt:lpstr>Listy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nbdy</cp:lastModifiedBy>
  <dcterms:modified xsi:type="dcterms:W3CDTF">2026-09-22T22:01:00Z</dcterms:modified>
</cp:coreProperties>
</file>